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A:\02_CompetitiveSolicitations\Solicitations\2025\25-0007 Court Reporting Services\02 - Solicitation Documents\03 - Finals\"/>
    </mc:Choice>
  </mc:AlternateContent>
  <xr:revisionPtr revIDLastSave="0" documentId="13_ncr:1_{DCD90537-E4E1-4C9F-939C-CB040A80EC88}" xr6:coauthVersionLast="47" xr6:coauthVersionMax="47" xr10:uidLastSave="{00000000-0000-0000-0000-000000000000}"/>
  <bookViews>
    <workbookView xWindow="57480" yWindow="-120" windowWidth="29040" windowHeight="15720" xr2:uid="{00000000-000D-0000-FFFF-FFFF00000000}"/>
  </bookViews>
  <sheets>
    <sheet name="Price Sheet"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4" l="1"/>
  <c r="D7" i="4" s="1"/>
  <c r="K34" i="4" l="1"/>
  <c r="L34" i="4" s="1"/>
  <c r="K31" i="4"/>
  <c r="L31" i="4" s="1"/>
  <c r="K26" i="4"/>
  <c r="L26" i="4" s="1"/>
  <c r="K21" i="4"/>
  <c r="L21" i="4" s="1"/>
  <c r="K32" i="4"/>
  <c r="L32" i="4" s="1"/>
  <c r="K24" i="4"/>
  <c r="L24" i="4" s="1"/>
  <c r="K33" i="4"/>
  <c r="L33" i="4" s="1"/>
  <c r="K30" i="4"/>
  <c r="L30" i="4" s="1"/>
  <c r="K27" i="4"/>
  <c r="L27" i="4" s="1"/>
  <c r="K23" i="4"/>
  <c r="L23" i="4" s="1"/>
  <c r="K35" i="4"/>
  <c r="L35" i="4" s="1"/>
  <c r="K29" i="4"/>
  <c r="L29" i="4" s="1"/>
  <c r="K20" i="4"/>
  <c r="L20" i="4" s="1"/>
  <c r="M26" i="4" l="1"/>
  <c r="N26" i="4" s="1"/>
  <c r="M35" i="4"/>
  <c r="N35" i="4" s="1"/>
  <c r="M31" i="4"/>
  <c r="N31" i="4" s="1"/>
  <c r="M34" i="4"/>
  <c r="N34" i="4" s="1"/>
  <c r="M30" i="4"/>
  <c r="N30" i="4" s="1"/>
  <c r="M33" i="4"/>
  <c r="N33" i="4" s="1"/>
  <c r="M24" i="4"/>
  <c r="N24" i="4" s="1"/>
  <c r="M20" i="4"/>
  <c r="N20" i="4" s="1"/>
  <c r="M32" i="4"/>
  <c r="N32" i="4" s="1"/>
  <c r="M21" i="4"/>
  <c r="N21" i="4" s="1"/>
  <c r="M29" i="4"/>
  <c r="N29" i="4" s="1"/>
  <c r="M23" i="4"/>
  <c r="N23" i="4" s="1"/>
  <c r="M27" i="4"/>
  <c r="N27" i="4" s="1"/>
</calcChain>
</file>

<file path=xl/sharedStrings.xml><?xml version="1.0" encoding="utf-8"?>
<sst xmlns="http://schemas.openxmlformats.org/spreadsheetml/2006/main" count="47" uniqueCount="38">
  <si>
    <t>Vendor Name:</t>
  </si>
  <si>
    <t>5% Discount = 5 Points</t>
  </si>
  <si>
    <t>Proposed Discount:</t>
  </si>
  <si>
    <t>10% Discount = 10 Points</t>
  </si>
  <si>
    <t>Pricing Score:</t>
  </si>
  <si>
    <t>15% Discount = 15 Points</t>
  </si>
  <si>
    <t>Discount:</t>
  </si>
  <si>
    <t>Scoring for Discount:</t>
  </si>
  <si>
    <t>No Discount = 0 Points</t>
  </si>
  <si>
    <t>25% Discount = 25 Points</t>
  </si>
  <si>
    <t>30% Discount = 30 Points</t>
  </si>
  <si>
    <t>20% Discount = 20 Points</t>
  </si>
  <si>
    <t xml:space="preserve"> </t>
  </si>
  <si>
    <t>Price</t>
  </si>
  <si>
    <t>Proposed Discount</t>
  </si>
  <si>
    <t>Hourly rate after first hour (any portion thereafter is governed by Section 6.3.1. of the Draft Contract)</t>
  </si>
  <si>
    <t>First Hour (any portion), including set-up</t>
  </si>
  <si>
    <t>24 hour delivery (State holidays and weekends included) (per page)</t>
  </si>
  <si>
    <t>72 hour delivery (State holidays and weekends included) (per page)</t>
  </si>
  <si>
    <t>10-day delivery (State holidays and weekends included) (per page)</t>
  </si>
  <si>
    <t>Additional copies (paper) (per page, electronic or paper)</t>
  </si>
  <si>
    <t>Exhibits (black and white) (per page, electronic or paper)</t>
  </si>
  <si>
    <t>Exhibits (color) (per page, electronic or paper)</t>
  </si>
  <si>
    <t>Video Services (per copy)</t>
  </si>
  <si>
    <t>First Hour (any portion), including set-up 
In the event of a Certificate of Non-Appearance the First Hour fee will apply</t>
  </si>
  <si>
    <t>Standard Services</t>
  </si>
  <si>
    <t>Section II - Additional Services Pricing (Not Scored)</t>
  </si>
  <si>
    <t>Price With Discount</t>
  </si>
  <si>
    <t>Renewal Increase</t>
  </si>
  <si>
    <t>Renewal Price With Increase</t>
  </si>
  <si>
    <t xml:space="preserve">Video Services </t>
  </si>
  <si>
    <t>Transcripts</t>
  </si>
  <si>
    <t>Appearance Fees - Depositions</t>
  </si>
  <si>
    <t>Appearance Fees - Court Hearings/Trials</t>
  </si>
  <si>
    <r>
      <rPr>
        <b/>
        <u/>
        <sz val="11"/>
        <color theme="1"/>
        <rFont val="Arial"/>
        <family val="2"/>
      </rPr>
      <t xml:space="preserve">
Instructions</t>
    </r>
    <r>
      <rPr>
        <sz val="11"/>
        <color theme="1"/>
        <rFont val="Arial"/>
        <family val="2"/>
      </rPr>
      <t xml:space="preserve">: Vendor should provide all pricing for all Additional Services proposed in </t>
    </r>
    <r>
      <rPr>
        <sz val="11"/>
        <rFont val="Arial"/>
        <family val="2"/>
      </rPr>
      <t>Section II, Question No. 5</t>
    </r>
    <r>
      <rPr>
        <sz val="11"/>
        <color theme="1"/>
        <rFont val="Arial"/>
        <family val="2"/>
      </rPr>
      <t xml:space="preserve"> of Attachment C. 
Provide all relevant pricing tiers, volume discounts, annual price adjustments and any other reasonable assumptions / conditions.
These pricing terms may become part of the Contract with Citizens if awarded under this RFP. 
It will be at Citizens’ discretion as to what services/solutions will be added to the contract and accepted by Citizens.
As noted in the Instructions above, please provide pricing for the items listed below, if applicable:
Remote Deposition Technology (i.e., Zoom costs) - 
In-Person Fee for Depositions and Court Hearings (used to cover Services requiring in-person Court Reporter attendance) - 
This Section is not scored.
Additional Services pricing and terms can be provided as a separate attachment.
</t>
    </r>
  </si>
  <si>
    <t>Section I - Standard Service Pricing (Scored)</t>
  </si>
  <si>
    <r>
      <rPr>
        <u/>
        <sz val="11"/>
        <color theme="1"/>
        <rFont val="Arial"/>
        <family val="2"/>
      </rPr>
      <t>Instructions</t>
    </r>
    <r>
      <rPr>
        <sz val="11"/>
        <color theme="1"/>
        <rFont val="Arial"/>
        <family val="2"/>
      </rPr>
      <t>: The table below provides the fixed prices for standard services under the Contract.  In the yellow section titled "Proposed Discount", please select "No Discount" from the drop down menu if you do not intend to offer any discounted rates.  If you are willing to offer a discounted rate, you may select either</t>
    </r>
    <r>
      <rPr>
        <b/>
        <sz val="11"/>
        <color theme="1"/>
        <rFont val="Arial"/>
        <family val="2"/>
      </rPr>
      <t xml:space="preserve"> 5%,</t>
    </r>
    <r>
      <rPr>
        <sz val="11"/>
        <color theme="1"/>
        <rFont val="Arial"/>
        <family val="2"/>
      </rPr>
      <t xml:space="preserve"> </t>
    </r>
    <r>
      <rPr>
        <b/>
        <sz val="11"/>
        <color theme="1"/>
        <rFont val="Arial"/>
        <family val="2"/>
      </rPr>
      <t>10%, 15%, 20%, 25%, or 30%</t>
    </r>
    <r>
      <rPr>
        <sz val="11"/>
        <color theme="1"/>
        <rFont val="Arial"/>
        <family val="2"/>
      </rPr>
      <t xml:space="preserve"> from the drop down menu. Your Pricing Score will be based on the Discount you select. Pricing will remain stable through the initial term. If renewed for a three-year renewal period a standard renewal Increase of 2% will be applied across the board to all services.
Vendors will not charge for equipment and supplies as those prices must be built into the hourly or per page rates. Vendors will not be compensated for time spent traveling to and from an assignment or for mileage or other expenses related to travel to and from an assignment.
If there are any additional costs to provide the Standard Services listed below, such as an additional cost for remote deposition technology such as Zoom or an In-Person Fee for Depositions and Court Hearings (used to cover Services requiring in-person Court Reporter attendance) include the proposed fee(s) in Section II - Additional Services Pricing. 
  </t>
    </r>
  </si>
  <si>
    <t>Table below will auto-populate based on Proposed Discount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</si>
</sst>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8" x14ac:knownFonts="1">
    <font>
      <sz val="11"/>
      <color theme="1"/>
      <name val="Calibri"/>
      <family val="2"/>
      <scheme val="minor"/>
    </font>
    <font>
      <b/>
      <sz val="11"/>
      <color theme="1"/>
      <name val="Arial"/>
      <family val="2"/>
    </font>
    <font>
      <sz val="11"/>
      <color theme="1"/>
      <name val="Arial"/>
      <family val="2"/>
    </font>
    <font>
      <b/>
      <u/>
      <sz val="11"/>
      <color theme="1"/>
      <name val="Arial"/>
      <family val="2"/>
    </font>
    <font>
      <sz val="11"/>
      <name val="Arial"/>
      <family val="2"/>
    </font>
    <font>
      <b/>
      <sz val="11"/>
      <color theme="1"/>
      <name val="Calibri"/>
      <family val="2"/>
      <scheme val="minor"/>
    </font>
    <font>
      <u/>
      <sz val="11"/>
      <color theme="1"/>
      <name val="Arial"/>
      <family val="2"/>
    </font>
    <font>
      <b/>
      <sz val="18"/>
      <color theme="1"/>
      <name val="Arial"/>
      <family val="2"/>
    </font>
  </fonts>
  <fills count="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5">
    <xf numFmtId="0" fontId="0" fillId="0" borderId="0" xfId="0"/>
    <xf numFmtId="0" fontId="0" fillId="0" borderId="0" xfId="0" applyAlignment="1">
      <alignment horizontal="center" vertical="top" wrapText="1"/>
    </xf>
    <xf numFmtId="0" fontId="0" fillId="0" borderId="0" xfId="0" applyAlignment="1">
      <alignment horizontal="center"/>
    </xf>
    <xf numFmtId="49" fontId="1" fillId="0" borderId="0" xfId="0" applyNumberFormat="1" applyFont="1"/>
    <xf numFmtId="0" fontId="2" fillId="0" borderId="0" xfId="0" applyFont="1"/>
    <xf numFmtId="164" fontId="2" fillId="0" borderId="1" xfId="0" applyNumberFormat="1" applyFont="1" applyBorder="1" applyAlignment="1">
      <alignment horizontal="center"/>
    </xf>
    <xf numFmtId="0" fontId="2" fillId="0" borderId="0" xfId="0" applyFont="1" applyAlignment="1">
      <alignment horizontal="center"/>
    </xf>
    <xf numFmtId="0" fontId="0" fillId="0" borderId="0" xfId="0" applyAlignment="1">
      <alignment wrapText="1"/>
    </xf>
    <xf numFmtId="164" fontId="2" fillId="0" borderId="14" xfId="0" applyNumberFormat="1" applyFont="1" applyBorder="1" applyAlignment="1">
      <alignment horizontal="center"/>
    </xf>
    <xf numFmtId="164" fontId="1" fillId="0" borderId="1" xfId="0" applyNumberFormat="1" applyFont="1" applyBorder="1" applyAlignment="1">
      <alignment horizontal="center"/>
    </xf>
    <xf numFmtId="165" fontId="1" fillId="0" borderId="1" xfId="0" applyNumberFormat="1" applyFont="1" applyBorder="1" applyAlignment="1">
      <alignment horizontal="center"/>
    </xf>
    <xf numFmtId="165" fontId="1" fillId="0" borderId="12" xfId="0" applyNumberFormat="1" applyFont="1" applyBorder="1" applyAlignment="1">
      <alignment horizontal="center"/>
    </xf>
    <xf numFmtId="165" fontId="1" fillId="0" borderId="15" xfId="0" applyNumberFormat="1" applyFont="1" applyBorder="1" applyAlignment="1">
      <alignment horizontal="center"/>
    </xf>
    <xf numFmtId="49" fontId="1" fillId="0" borderId="20" xfId="0" applyNumberFormat="1" applyFont="1" applyBorder="1" applyAlignment="1">
      <alignment horizontal="center"/>
    </xf>
    <xf numFmtId="165" fontId="1" fillId="0" borderId="14" xfId="0" applyNumberFormat="1" applyFont="1" applyBorder="1" applyAlignment="1">
      <alignment horizontal="center"/>
    </xf>
    <xf numFmtId="164" fontId="1" fillId="0" borderId="12" xfId="0" applyNumberFormat="1" applyFont="1" applyBorder="1" applyAlignment="1">
      <alignment horizontal="center"/>
    </xf>
    <xf numFmtId="0" fontId="1" fillId="4" borderId="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0" borderId="0" xfId="0" applyFont="1" applyAlignment="1">
      <alignment horizontal="left" vertical="center"/>
    </xf>
    <xf numFmtId="49" fontId="1" fillId="0" borderId="0" xfId="0" applyNumberFormat="1" applyFont="1" applyAlignment="1">
      <alignment horizont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6" xfId="0" applyFont="1" applyFill="1" applyBorder="1" applyAlignment="1">
      <alignment horizontal="center" vertical="center"/>
    </xf>
    <xf numFmtId="49" fontId="2" fillId="0" borderId="6"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49" fontId="2" fillId="0" borderId="17" xfId="0" applyNumberFormat="1" applyFont="1" applyBorder="1" applyAlignment="1">
      <alignment horizontal="left" vertical="top" wrapText="1"/>
    </xf>
    <xf numFmtId="0" fontId="1" fillId="0" borderId="26"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49" fontId="5" fillId="2" borderId="8" xfId="0" applyNumberFormat="1" applyFont="1" applyFill="1" applyBorder="1" applyAlignment="1" applyProtection="1">
      <alignment horizontal="center"/>
      <protection locked="0"/>
    </xf>
    <xf numFmtId="49" fontId="5" fillId="2" borderId="9" xfId="0" applyNumberFormat="1" applyFont="1" applyFill="1" applyBorder="1" applyAlignment="1" applyProtection="1">
      <alignment horizontal="center"/>
      <protection locked="0"/>
    </xf>
    <xf numFmtId="49" fontId="5" fillId="2" borderId="10" xfId="0" applyNumberFormat="1" applyFont="1" applyFill="1" applyBorder="1" applyAlignment="1" applyProtection="1">
      <alignment horizontal="center"/>
      <protection locked="0"/>
    </xf>
    <xf numFmtId="0" fontId="1" fillId="2" borderId="11" xfId="0" applyFont="1" applyFill="1" applyBorder="1" applyAlignment="1" applyProtection="1">
      <alignment horizontal="center"/>
      <protection locked="0"/>
    </xf>
    <xf numFmtId="0" fontId="1" fillId="2" borderId="1" xfId="0" applyFont="1" applyFill="1" applyBorder="1" applyAlignment="1" applyProtection="1">
      <alignment horizontal="center"/>
      <protection locked="0"/>
    </xf>
    <xf numFmtId="0" fontId="1" fillId="2" borderId="12" xfId="0" applyFont="1" applyFill="1" applyBorder="1" applyAlignment="1" applyProtection="1">
      <alignment horizontal="center"/>
      <protection locked="0"/>
    </xf>
    <xf numFmtId="0" fontId="2" fillId="0" borderId="11" xfId="0" applyFont="1" applyBorder="1" applyAlignment="1">
      <alignment horizontal="center"/>
    </xf>
    <xf numFmtId="0" fontId="2" fillId="0" borderId="1" xfId="0" applyFont="1" applyBorder="1" applyAlignment="1">
      <alignment horizontal="center"/>
    </xf>
    <xf numFmtId="165" fontId="2" fillId="0" borderId="1" xfId="0" applyNumberFormat="1" applyFont="1" applyBorder="1" applyAlignment="1">
      <alignment horizontal="center"/>
    </xf>
    <xf numFmtId="49" fontId="1" fillId="0" borderId="11" xfId="0" applyNumberFormat="1" applyFont="1" applyBorder="1" applyAlignment="1">
      <alignment horizontal="center"/>
    </xf>
    <xf numFmtId="49" fontId="1" fillId="0" borderId="1" xfId="0" applyNumberFormat="1" applyFont="1" applyBorder="1" applyAlignment="1">
      <alignment horizontal="center"/>
    </xf>
    <xf numFmtId="49" fontId="1" fillId="0" borderId="12" xfId="0" applyNumberFormat="1" applyFont="1" applyBorder="1" applyAlignment="1">
      <alignment horizontal="center"/>
    </xf>
    <xf numFmtId="49" fontId="1" fillId="0" borderId="18" xfId="0" applyNumberFormat="1" applyFont="1" applyBorder="1" applyAlignment="1">
      <alignment horizontal="center"/>
    </xf>
    <xf numFmtId="49" fontId="1" fillId="0" borderId="5" xfId="0" applyNumberFormat="1" applyFont="1" applyBorder="1" applyAlignment="1">
      <alignment horizontal="center"/>
    </xf>
    <xf numFmtId="49" fontId="1" fillId="0" borderId="23" xfId="0" applyNumberFormat="1" applyFont="1" applyBorder="1" applyAlignment="1">
      <alignment horizontal="center"/>
    </xf>
    <xf numFmtId="0" fontId="1" fillId="4" borderId="21"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24" xfId="0" applyFont="1" applyBorder="1" applyAlignment="1">
      <alignment horizontal="left" vertical="center"/>
    </xf>
    <xf numFmtId="0" fontId="1" fillId="0" borderId="0" xfId="0" applyFont="1" applyAlignment="1">
      <alignment horizontal="left" vertical="center"/>
    </xf>
    <xf numFmtId="0" fontId="1" fillId="0" borderId="2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7" xfId="0" applyFont="1" applyBorder="1" applyAlignment="1">
      <alignment horizontal="left" vertical="center"/>
    </xf>
    <xf numFmtId="49" fontId="1" fillId="0" borderId="13" xfId="0" applyNumberFormat="1" applyFont="1" applyBorder="1" applyAlignment="1">
      <alignment horizontal="center"/>
    </xf>
    <xf numFmtId="49" fontId="1" fillId="0" borderId="14" xfId="0" applyNumberFormat="1" applyFont="1" applyBorder="1" applyAlignment="1">
      <alignment horizontal="center"/>
    </xf>
    <xf numFmtId="49" fontId="1" fillId="0" borderId="15" xfId="0" applyNumberFormat="1" applyFont="1" applyBorder="1" applyAlignment="1">
      <alignment horizont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1" fillId="3" borderId="21" xfId="0" applyFont="1" applyFill="1" applyBorder="1" applyAlignment="1">
      <alignment horizontal="center"/>
    </xf>
    <xf numFmtId="0" fontId="1" fillId="3" borderId="19" xfId="0" applyFont="1" applyFill="1" applyBorder="1" applyAlignment="1">
      <alignment horizontal="center"/>
    </xf>
    <xf numFmtId="0" fontId="1" fillId="3" borderId="22" xfId="0" applyFont="1" applyFill="1" applyBorder="1" applyAlignment="1">
      <alignment horizontal="center"/>
    </xf>
    <xf numFmtId="0" fontId="2" fillId="0" borderId="11" xfId="0" applyFont="1" applyBorder="1" applyAlignment="1">
      <alignment horizontal="center" wrapText="1"/>
    </xf>
    <xf numFmtId="0" fontId="1" fillId="0" borderId="11" xfId="0" applyFont="1" applyBorder="1" applyAlignment="1">
      <alignment horizontal="center"/>
    </xf>
    <xf numFmtId="0" fontId="1" fillId="0" borderId="1" xfId="0" applyFont="1" applyBorder="1" applyAlignment="1">
      <alignment horizontal="center"/>
    </xf>
    <xf numFmtId="0" fontId="1" fillId="0" borderId="12" xfId="0" applyFont="1" applyBorder="1" applyAlignment="1">
      <alignment horizontal="center"/>
    </xf>
    <xf numFmtId="0" fontId="1" fillId="0" borderId="24" xfId="0" applyFont="1" applyBorder="1" applyAlignment="1">
      <alignment horizontal="left"/>
    </xf>
    <xf numFmtId="0" fontId="1" fillId="0" borderId="0" xfId="0" applyFont="1" applyAlignment="1">
      <alignment horizontal="left"/>
    </xf>
    <xf numFmtId="0" fontId="1" fillId="0" borderId="25" xfId="0" applyFont="1" applyBorder="1" applyAlignment="1">
      <alignment horizontal="left"/>
    </xf>
    <xf numFmtId="0" fontId="1" fillId="3" borderId="11" xfId="0" applyFont="1" applyFill="1" applyBorder="1" applyAlignment="1">
      <alignment horizontal="center"/>
    </xf>
    <xf numFmtId="0" fontId="1" fillId="3" borderId="1" xfId="0" applyFont="1" applyFill="1" applyBorder="1" applyAlignment="1">
      <alignment horizontal="center"/>
    </xf>
    <xf numFmtId="0" fontId="1" fillId="3" borderId="12" xfId="0" applyFont="1" applyFill="1" applyBorder="1" applyAlignment="1">
      <alignment horizontal="center"/>
    </xf>
    <xf numFmtId="164" fontId="2" fillId="0" borderId="1" xfId="0" applyNumberFormat="1" applyFont="1" applyBorder="1" applyAlignment="1">
      <alignment horizontal="center"/>
    </xf>
    <xf numFmtId="0" fontId="4" fillId="0" borderId="11" xfId="0" applyFont="1" applyBorder="1" applyAlignment="1">
      <alignment horizontal="center"/>
    </xf>
    <xf numFmtId="0" fontId="4" fillId="0" borderId="1" xfId="0" applyFont="1" applyBorder="1" applyAlignment="1">
      <alignment horizontal="center"/>
    </xf>
    <xf numFmtId="164" fontId="2" fillId="0" borderId="4" xfId="0" applyNumberFormat="1"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165" fontId="4" fillId="0" borderId="14" xfId="0" applyNumberFormat="1" applyFont="1" applyBorder="1" applyAlignment="1">
      <alignment horizontal="center"/>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49" fontId="2" fillId="0" borderId="13" xfId="0" applyNumberFormat="1" applyFont="1" applyBorder="1" applyAlignment="1">
      <alignment horizontal="center" vertical="top" wrapText="1"/>
    </xf>
    <xf numFmtId="49" fontId="2" fillId="0" borderId="14" xfId="0" applyNumberFormat="1" applyFont="1" applyBorder="1" applyAlignment="1">
      <alignment horizontal="center" vertical="top" wrapText="1"/>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7F2E2-600C-48BB-8715-8C93E2A09A66}">
  <sheetPr>
    <tabColor rgb="FF92D050"/>
    <pageSetUpPr fitToPage="1"/>
  </sheetPr>
  <dimension ref="A1:O44"/>
  <sheetViews>
    <sheetView tabSelected="1" zoomScaleNormal="100" workbookViewId="0">
      <selection activeCell="D4" sqref="D4:N4"/>
    </sheetView>
  </sheetViews>
  <sheetFormatPr defaultColWidth="9.109375" defaultRowHeight="14.4" x14ac:dyDescent="0.3"/>
  <cols>
    <col min="1" max="2" width="9.109375" customWidth="1"/>
    <col min="3" max="3" width="10.6640625" customWidth="1"/>
    <col min="4" max="4" width="9.109375" customWidth="1"/>
    <col min="7" max="7" width="46.33203125" customWidth="1"/>
    <col min="8" max="10" width="9.109375" customWidth="1"/>
    <col min="11" max="11" width="13" bestFit="1" customWidth="1"/>
    <col min="12" max="12" width="13.33203125" bestFit="1" customWidth="1"/>
    <col min="13" max="13" width="12.6640625" customWidth="1"/>
    <col min="14" max="14" width="18.5546875" customWidth="1"/>
    <col min="15" max="15" width="26.33203125" hidden="1" customWidth="1"/>
  </cols>
  <sheetData>
    <row r="1" spans="1:15" ht="28.2" customHeight="1" x14ac:dyDescent="0.3">
      <c r="A1" s="20" t="s">
        <v>35</v>
      </c>
      <c r="B1" s="21"/>
      <c r="C1" s="21"/>
      <c r="D1" s="21"/>
      <c r="E1" s="21"/>
      <c r="F1" s="21"/>
      <c r="G1" s="21"/>
      <c r="H1" s="21"/>
      <c r="I1" s="21"/>
      <c r="J1" s="21"/>
      <c r="K1" s="21"/>
      <c r="L1" s="21"/>
      <c r="M1" s="21"/>
      <c r="N1" s="22"/>
    </row>
    <row r="2" spans="1:15" ht="131.4" customHeight="1" thickBot="1" x14ac:dyDescent="0.35">
      <c r="A2" s="23" t="s">
        <v>36</v>
      </c>
      <c r="B2" s="24"/>
      <c r="C2" s="24"/>
      <c r="D2" s="24"/>
      <c r="E2" s="24"/>
      <c r="F2" s="24"/>
      <c r="G2" s="24"/>
      <c r="H2" s="24"/>
      <c r="I2" s="24"/>
      <c r="J2" s="24"/>
      <c r="K2" s="24"/>
      <c r="L2" s="24"/>
      <c r="M2" s="24"/>
      <c r="N2" s="25"/>
    </row>
    <row r="3" spans="1:15" ht="14.4" customHeight="1" thickBot="1" x14ac:dyDescent="0.35">
      <c r="B3" s="1"/>
      <c r="C3" s="2"/>
      <c r="D3" s="2"/>
      <c r="E3" s="2"/>
      <c r="F3" s="2"/>
      <c r="G3" s="2"/>
    </row>
    <row r="4" spans="1:15" ht="15" thickBot="1" x14ac:dyDescent="0.35">
      <c r="A4" s="26" t="s">
        <v>0</v>
      </c>
      <c r="B4" s="27"/>
      <c r="C4" s="28"/>
      <c r="D4" s="29"/>
      <c r="E4" s="30"/>
      <c r="F4" s="30"/>
      <c r="G4" s="30"/>
      <c r="H4" s="30"/>
      <c r="I4" s="30"/>
      <c r="J4" s="30"/>
      <c r="K4" s="30"/>
      <c r="L4" s="30"/>
      <c r="M4" s="30"/>
      <c r="N4" s="31"/>
      <c r="O4" s="13" t="s">
        <v>1</v>
      </c>
    </row>
    <row r="5" spans="1:15" ht="15" thickBot="1" x14ac:dyDescent="0.35">
      <c r="A5" s="26" t="s">
        <v>2</v>
      </c>
      <c r="B5" s="27"/>
      <c r="C5" s="28"/>
      <c r="D5" s="32"/>
      <c r="E5" s="33"/>
      <c r="F5" s="33"/>
      <c r="G5" s="33"/>
      <c r="H5" s="33"/>
      <c r="I5" s="33"/>
      <c r="J5" s="33"/>
      <c r="K5" s="33"/>
      <c r="L5" s="33"/>
      <c r="M5" s="33"/>
      <c r="N5" s="34"/>
      <c r="O5" s="13" t="s">
        <v>3</v>
      </c>
    </row>
    <row r="6" spans="1:15" ht="15" thickBot="1" x14ac:dyDescent="0.35">
      <c r="A6" s="26" t="s">
        <v>4</v>
      </c>
      <c r="B6" s="27"/>
      <c r="C6" s="28"/>
      <c r="D6" s="64" t="str">
        <f>IF(D5=O4,5,IF(D5=O5,10,IF(D5=O6,15,IF(D5=O8,20,IF(D5=O9,25,IF(D5=O10,30,IF(D5="","")))))))</f>
        <v/>
      </c>
      <c r="E6" s="65"/>
      <c r="F6" s="65"/>
      <c r="G6" s="65"/>
      <c r="H6" s="65"/>
      <c r="I6" s="65"/>
      <c r="J6" s="65"/>
      <c r="K6" s="65"/>
      <c r="L6" s="65"/>
      <c r="M6" s="65"/>
      <c r="N6" s="66"/>
      <c r="O6" s="13" t="s">
        <v>5</v>
      </c>
    </row>
    <row r="7" spans="1:15" hidden="1" x14ac:dyDescent="0.3">
      <c r="A7" s="67" t="s">
        <v>6</v>
      </c>
      <c r="B7" s="68"/>
      <c r="C7" s="69"/>
      <c r="D7" s="64" t="str">
        <f>IF(D6=5,0.05,IF(D6=10,0.1,IF(D6=15,0.15,IF(D6=20,0.2,IF(D6=25,0.25,IF(D6=30,0.3,IF(D6="","")))))))</f>
        <v/>
      </c>
      <c r="E7" s="65"/>
      <c r="F7" s="65"/>
      <c r="G7" s="65"/>
      <c r="H7" s="65"/>
      <c r="I7" s="65"/>
      <c r="J7" s="65"/>
      <c r="K7" s="65"/>
      <c r="L7" s="65"/>
      <c r="M7" s="65"/>
      <c r="N7" s="66"/>
      <c r="O7" s="13"/>
    </row>
    <row r="8" spans="1:15" x14ac:dyDescent="0.3">
      <c r="A8" s="48" t="s">
        <v>7</v>
      </c>
      <c r="B8" s="49"/>
      <c r="C8" s="50"/>
      <c r="D8" s="38" t="s">
        <v>8</v>
      </c>
      <c r="E8" s="39"/>
      <c r="F8" s="39"/>
      <c r="G8" s="39"/>
      <c r="H8" s="39"/>
      <c r="I8" s="39"/>
      <c r="J8" s="39"/>
      <c r="K8" s="39"/>
      <c r="L8" s="39"/>
      <c r="M8" s="39"/>
      <c r="N8" s="40"/>
      <c r="O8" s="13" t="s">
        <v>11</v>
      </c>
    </row>
    <row r="9" spans="1:15" x14ac:dyDescent="0.3">
      <c r="A9" s="48"/>
      <c r="B9" s="49"/>
      <c r="C9" s="50"/>
      <c r="D9" s="38" t="s">
        <v>1</v>
      </c>
      <c r="E9" s="39"/>
      <c r="F9" s="39"/>
      <c r="G9" s="39"/>
      <c r="H9" s="39"/>
      <c r="I9" s="39"/>
      <c r="J9" s="39"/>
      <c r="K9" s="39"/>
      <c r="L9" s="39"/>
      <c r="M9" s="39"/>
      <c r="N9" s="40"/>
      <c r="O9" s="13" t="s">
        <v>9</v>
      </c>
    </row>
    <row r="10" spans="1:15" x14ac:dyDescent="0.3">
      <c r="A10" s="48"/>
      <c r="B10" s="49"/>
      <c r="C10" s="50"/>
      <c r="D10" s="41" t="s">
        <v>3</v>
      </c>
      <c r="E10" s="42"/>
      <c r="F10" s="42"/>
      <c r="G10" s="42"/>
      <c r="H10" s="42"/>
      <c r="I10" s="42"/>
      <c r="J10" s="42"/>
      <c r="K10" s="42"/>
      <c r="L10" s="42"/>
      <c r="M10" s="42"/>
      <c r="N10" s="43"/>
      <c r="O10" s="13" t="s">
        <v>10</v>
      </c>
    </row>
    <row r="11" spans="1:15" x14ac:dyDescent="0.3">
      <c r="A11" s="48"/>
      <c r="B11" s="49"/>
      <c r="C11" s="50"/>
      <c r="D11" s="41" t="s">
        <v>5</v>
      </c>
      <c r="E11" s="42"/>
      <c r="F11" s="42"/>
      <c r="G11" s="42"/>
      <c r="H11" s="42"/>
      <c r="I11" s="42"/>
      <c r="J11" s="42"/>
      <c r="K11" s="42"/>
      <c r="L11" s="42"/>
      <c r="M11" s="42"/>
      <c r="N11" s="43"/>
    </row>
    <row r="12" spans="1:15" x14ac:dyDescent="0.3">
      <c r="A12" s="48"/>
      <c r="B12" s="49"/>
      <c r="C12" s="50"/>
      <c r="D12" s="41" t="s">
        <v>11</v>
      </c>
      <c r="E12" s="42"/>
      <c r="F12" s="42"/>
      <c r="G12" s="42"/>
      <c r="H12" s="42"/>
      <c r="I12" s="42"/>
      <c r="J12" s="42"/>
      <c r="K12" s="42"/>
      <c r="L12" s="42"/>
      <c r="M12" s="42"/>
      <c r="N12" s="43"/>
    </row>
    <row r="13" spans="1:15" x14ac:dyDescent="0.3">
      <c r="A13" s="48"/>
      <c r="B13" s="49"/>
      <c r="C13" s="50"/>
      <c r="D13" s="41" t="s">
        <v>9</v>
      </c>
      <c r="E13" s="42"/>
      <c r="F13" s="42"/>
      <c r="G13" s="42"/>
      <c r="H13" s="42"/>
      <c r="I13" s="42"/>
      <c r="J13" s="42"/>
      <c r="K13" s="42"/>
      <c r="L13" s="42"/>
      <c r="M13" s="42"/>
      <c r="N13" s="43"/>
    </row>
    <row r="14" spans="1:15" ht="15" thickBot="1" x14ac:dyDescent="0.35">
      <c r="A14" s="51"/>
      <c r="B14" s="52"/>
      <c r="C14" s="53"/>
      <c r="D14" s="54" t="s">
        <v>10</v>
      </c>
      <c r="E14" s="55"/>
      <c r="F14" s="55"/>
      <c r="G14" s="55"/>
      <c r="H14" s="55"/>
      <c r="I14" s="55"/>
      <c r="J14" s="55"/>
      <c r="K14" s="55"/>
      <c r="L14" s="55"/>
      <c r="M14" s="55"/>
      <c r="N14" s="56"/>
    </row>
    <row r="15" spans="1:15" ht="15" thickBot="1" x14ac:dyDescent="0.35">
      <c r="A15" s="18"/>
      <c r="B15" s="18"/>
      <c r="C15" s="18"/>
      <c r="D15" s="19"/>
      <c r="E15" s="19"/>
      <c r="F15" s="19"/>
      <c r="G15" s="19"/>
      <c r="H15" s="19"/>
      <c r="I15" s="19"/>
      <c r="J15" s="19"/>
      <c r="K15" s="19"/>
      <c r="L15" s="19"/>
      <c r="M15" s="19"/>
      <c r="N15" s="19"/>
    </row>
    <row r="16" spans="1:15" ht="23.4" thickBot="1" x14ac:dyDescent="0.35">
      <c r="A16" s="57" t="s">
        <v>37</v>
      </c>
      <c r="B16" s="58"/>
      <c r="C16" s="58"/>
      <c r="D16" s="58"/>
      <c r="E16" s="58"/>
      <c r="F16" s="58"/>
      <c r="G16" s="58"/>
      <c r="H16" s="58"/>
      <c r="I16" s="58"/>
      <c r="J16" s="58"/>
      <c r="K16" s="58"/>
      <c r="L16" s="58"/>
      <c r="M16" s="58"/>
      <c r="N16" s="59"/>
    </row>
    <row r="17" spans="1:15" x14ac:dyDescent="0.3">
      <c r="O17" s="3"/>
    </row>
    <row r="18" spans="1:15" s="7" customFormat="1" ht="27.6" x14ac:dyDescent="0.3">
      <c r="A18" s="44" t="s">
        <v>25</v>
      </c>
      <c r="B18" s="45"/>
      <c r="C18" s="45"/>
      <c r="D18" s="45"/>
      <c r="E18" s="45"/>
      <c r="F18" s="45"/>
      <c r="G18" s="46"/>
      <c r="H18" s="47" t="s">
        <v>13</v>
      </c>
      <c r="I18" s="47"/>
      <c r="J18" s="47"/>
      <c r="K18" s="16" t="s">
        <v>14</v>
      </c>
      <c r="L18" s="16" t="s">
        <v>27</v>
      </c>
      <c r="M18" s="16" t="s">
        <v>28</v>
      </c>
      <c r="N18" s="17" t="s">
        <v>29</v>
      </c>
      <c r="O18" s="3" t="s">
        <v>12</v>
      </c>
    </row>
    <row r="19" spans="1:15" x14ac:dyDescent="0.3">
      <c r="A19" s="60" t="s">
        <v>32</v>
      </c>
      <c r="B19" s="61"/>
      <c r="C19" s="61"/>
      <c r="D19" s="61"/>
      <c r="E19" s="61"/>
      <c r="F19" s="61"/>
      <c r="G19" s="61"/>
      <c r="H19" s="61"/>
      <c r="I19" s="61"/>
      <c r="J19" s="61"/>
      <c r="K19" s="61"/>
      <c r="L19" s="61"/>
      <c r="M19" s="61"/>
      <c r="N19" s="62"/>
      <c r="O19" s="3"/>
    </row>
    <row r="20" spans="1:15" ht="28.8" customHeight="1" x14ac:dyDescent="0.3">
      <c r="A20" s="63" t="s">
        <v>24</v>
      </c>
      <c r="B20" s="36"/>
      <c r="C20" s="36"/>
      <c r="D20" s="36"/>
      <c r="E20" s="36"/>
      <c r="F20" s="36"/>
      <c r="G20" s="36"/>
      <c r="H20" s="37">
        <v>118.75</v>
      </c>
      <c r="I20" s="37"/>
      <c r="J20" s="37"/>
      <c r="K20" s="5" t="str">
        <f>IFERROR(H20*D7,"-")</f>
        <v>-</v>
      </c>
      <c r="L20" s="10" t="str">
        <f>IFERROR(H20-K20,"")</f>
        <v/>
      </c>
      <c r="M20" s="5" t="str">
        <f>IFERROR(L20*0.2,"-")</f>
        <v>-</v>
      </c>
      <c r="N20" s="11" t="str">
        <f>IFERROR(L20+M20,"")</f>
        <v/>
      </c>
    </row>
    <row r="21" spans="1:15" x14ac:dyDescent="0.3">
      <c r="A21" s="35" t="s">
        <v>15</v>
      </c>
      <c r="B21" s="36"/>
      <c r="C21" s="36"/>
      <c r="D21" s="36"/>
      <c r="E21" s="36"/>
      <c r="F21" s="36"/>
      <c r="G21" s="36"/>
      <c r="H21" s="37">
        <v>90.25</v>
      </c>
      <c r="I21" s="37"/>
      <c r="J21" s="37"/>
      <c r="K21" s="5" t="str">
        <f>IFERROR(H21*D7,"-")</f>
        <v>-</v>
      </c>
      <c r="L21" s="10" t="str">
        <f>IFERROR(H21-K21,"")</f>
        <v/>
      </c>
      <c r="M21" s="5" t="str">
        <f>IFERROR(L21*0.2,"-")</f>
        <v>-</v>
      </c>
      <c r="N21" s="11" t="str">
        <f>IFERROR(L21+M21,"")</f>
        <v/>
      </c>
    </row>
    <row r="22" spans="1:15" x14ac:dyDescent="0.3">
      <c r="A22" s="70" t="s">
        <v>33</v>
      </c>
      <c r="B22" s="71"/>
      <c r="C22" s="71"/>
      <c r="D22" s="71"/>
      <c r="E22" s="71"/>
      <c r="F22" s="71"/>
      <c r="G22" s="71"/>
      <c r="H22" s="71"/>
      <c r="I22" s="71"/>
      <c r="J22" s="71"/>
      <c r="K22" s="71"/>
      <c r="L22" s="71"/>
      <c r="M22" s="71"/>
      <c r="N22" s="72"/>
      <c r="O22" s="7"/>
    </row>
    <row r="23" spans="1:15" x14ac:dyDescent="0.3">
      <c r="A23" s="35" t="s">
        <v>16</v>
      </c>
      <c r="B23" s="36"/>
      <c r="C23" s="36"/>
      <c r="D23" s="36"/>
      <c r="E23" s="36"/>
      <c r="F23" s="36"/>
      <c r="G23" s="36"/>
      <c r="H23" s="37">
        <v>142.5</v>
      </c>
      <c r="I23" s="37"/>
      <c r="J23" s="37"/>
      <c r="K23" s="5" t="str">
        <f>IFERROR(H23*D7,"-")</f>
        <v>-</v>
      </c>
      <c r="L23" s="10" t="str">
        <f t="shared" ref="L23:L35" si="0">IFERROR(H23-K23,"")</f>
        <v/>
      </c>
      <c r="M23" s="5" t="str">
        <f t="shared" ref="M23:M24" si="1">IFERROR(L23*0.2,"-")</f>
        <v>-</v>
      </c>
      <c r="N23" s="11" t="str">
        <f t="shared" ref="N23:N24" si="2">IFERROR(L23+M23,"")</f>
        <v/>
      </c>
    </row>
    <row r="24" spans="1:15" x14ac:dyDescent="0.3">
      <c r="A24" s="35" t="s">
        <v>15</v>
      </c>
      <c r="B24" s="36"/>
      <c r="C24" s="36"/>
      <c r="D24" s="36"/>
      <c r="E24" s="36"/>
      <c r="F24" s="36"/>
      <c r="G24" s="36"/>
      <c r="H24" s="37">
        <v>99.75</v>
      </c>
      <c r="I24" s="37"/>
      <c r="J24" s="37"/>
      <c r="K24" s="5" t="str">
        <f>IFERROR(H24*D7,"-")</f>
        <v>-</v>
      </c>
      <c r="L24" s="10" t="str">
        <f t="shared" si="0"/>
        <v/>
      </c>
      <c r="M24" s="5" t="str">
        <f t="shared" si="1"/>
        <v>-</v>
      </c>
      <c r="N24" s="11" t="str">
        <f t="shared" si="2"/>
        <v/>
      </c>
    </row>
    <row r="25" spans="1:15" x14ac:dyDescent="0.3">
      <c r="A25" s="70" t="s">
        <v>30</v>
      </c>
      <c r="B25" s="71"/>
      <c r="C25" s="71"/>
      <c r="D25" s="71"/>
      <c r="E25" s="71"/>
      <c r="F25" s="71"/>
      <c r="G25" s="71"/>
      <c r="H25" s="71"/>
      <c r="I25" s="71"/>
      <c r="J25" s="71"/>
      <c r="K25" s="71"/>
      <c r="L25" s="71"/>
      <c r="M25" s="71"/>
      <c r="N25" s="72"/>
    </row>
    <row r="26" spans="1:15" x14ac:dyDescent="0.3">
      <c r="A26" s="35" t="s">
        <v>16</v>
      </c>
      <c r="B26" s="36"/>
      <c r="C26" s="36"/>
      <c r="D26" s="36"/>
      <c r="E26" s="36"/>
      <c r="F26" s="36"/>
      <c r="G26" s="36"/>
      <c r="H26" s="37">
        <v>280.25</v>
      </c>
      <c r="I26" s="37"/>
      <c r="J26" s="37"/>
      <c r="K26" s="5" t="str">
        <f>IFERROR(H26*D7,"-")</f>
        <v>-</v>
      </c>
      <c r="L26" s="10" t="str">
        <f t="shared" si="0"/>
        <v/>
      </c>
      <c r="M26" s="5" t="str">
        <f t="shared" ref="M26:M27" si="3">IFERROR(L26*0.2,"-")</f>
        <v>-</v>
      </c>
      <c r="N26" s="11" t="str">
        <f t="shared" ref="N26:N27" si="4">IFERROR(L26+M26,"")</f>
        <v/>
      </c>
    </row>
    <row r="27" spans="1:15" x14ac:dyDescent="0.3">
      <c r="A27" s="35" t="s">
        <v>15</v>
      </c>
      <c r="B27" s="36"/>
      <c r="C27" s="36"/>
      <c r="D27" s="36"/>
      <c r="E27" s="36"/>
      <c r="F27" s="36"/>
      <c r="G27" s="36"/>
      <c r="H27" s="37">
        <v>162.93</v>
      </c>
      <c r="I27" s="37"/>
      <c r="J27" s="37"/>
      <c r="K27" s="5" t="str">
        <f>IFERROR(H27*D7,"-")</f>
        <v>-</v>
      </c>
      <c r="L27" s="10" t="str">
        <f t="shared" si="0"/>
        <v/>
      </c>
      <c r="M27" s="5" t="str">
        <f t="shared" si="3"/>
        <v>-</v>
      </c>
      <c r="N27" s="11" t="str">
        <f t="shared" si="4"/>
        <v/>
      </c>
    </row>
    <row r="28" spans="1:15" x14ac:dyDescent="0.3">
      <c r="A28" s="70" t="s">
        <v>31</v>
      </c>
      <c r="B28" s="71"/>
      <c r="C28" s="71"/>
      <c r="D28" s="71"/>
      <c r="E28" s="71"/>
      <c r="F28" s="71"/>
      <c r="G28" s="71"/>
      <c r="H28" s="71"/>
      <c r="I28" s="71"/>
      <c r="J28" s="71"/>
      <c r="K28" s="71"/>
      <c r="L28" s="71"/>
      <c r="M28" s="71"/>
      <c r="N28" s="72"/>
    </row>
    <row r="29" spans="1:15" x14ac:dyDescent="0.3">
      <c r="A29" s="35" t="s">
        <v>17</v>
      </c>
      <c r="B29" s="36"/>
      <c r="C29" s="36"/>
      <c r="D29" s="36"/>
      <c r="E29" s="36"/>
      <c r="F29" s="36"/>
      <c r="G29" s="36"/>
      <c r="H29" s="73">
        <v>10.58</v>
      </c>
      <c r="I29" s="73"/>
      <c r="J29" s="73"/>
      <c r="K29" s="5" t="str">
        <f>IFERROR(H29*D7,"-")</f>
        <v>-</v>
      </c>
      <c r="L29" s="9" t="str">
        <f t="shared" si="0"/>
        <v/>
      </c>
      <c r="M29" s="5" t="str">
        <f t="shared" ref="M29:M35" si="5">IFERROR(L29*0.2,"-")</f>
        <v>-</v>
      </c>
      <c r="N29" s="15" t="str">
        <f t="shared" ref="N29:N35" si="6">IFERROR(L29+M29,"")</f>
        <v/>
      </c>
    </row>
    <row r="30" spans="1:15" x14ac:dyDescent="0.3">
      <c r="A30" s="35" t="s">
        <v>18</v>
      </c>
      <c r="B30" s="36"/>
      <c r="C30" s="36"/>
      <c r="D30" s="36"/>
      <c r="E30" s="36"/>
      <c r="F30" s="36"/>
      <c r="G30" s="36"/>
      <c r="H30" s="73">
        <v>8.94</v>
      </c>
      <c r="I30" s="73"/>
      <c r="J30" s="73"/>
      <c r="K30" s="5" t="str">
        <f>IFERROR(H30*D7,"-")</f>
        <v>-</v>
      </c>
      <c r="L30" s="9" t="str">
        <f t="shared" si="0"/>
        <v/>
      </c>
      <c r="M30" s="5" t="str">
        <f t="shared" si="5"/>
        <v>-</v>
      </c>
      <c r="N30" s="15" t="str">
        <f t="shared" si="6"/>
        <v/>
      </c>
    </row>
    <row r="31" spans="1:15" x14ac:dyDescent="0.3">
      <c r="A31" s="74" t="s">
        <v>19</v>
      </c>
      <c r="B31" s="75"/>
      <c r="C31" s="75"/>
      <c r="D31" s="75"/>
      <c r="E31" s="75"/>
      <c r="F31" s="75"/>
      <c r="G31" s="75"/>
      <c r="H31" s="76">
        <v>4.2</v>
      </c>
      <c r="I31" s="76"/>
      <c r="J31" s="76"/>
      <c r="K31" s="5" t="str">
        <f>IFERROR(H31*D7,"-")</f>
        <v>-</v>
      </c>
      <c r="L31" s="9" t="str">
        <f t="shared" si="0"/>
        <v/>
      </c>
      <c r="M31" s="5" t="str">
        <f t="shared" si="5"/>
        <v>-</v>
      </c>
      <c r="N31" s="15" t="str">
        <f t="shared" si="6"/>
        <v/>
      </c>
    </row>
    <row r="32" spans="1:15" x14ac:dyDescent="0.3">
      <c r="A32" s="35" t="s">
        <v>20</v>
      </c>
      <c r="B32" s="36"/>
      <c r="C32" s="36"/>
      <c r="D32" s="36"/>
      <c r="E32" s="36"/>
      <c r="F32" s="36"/>
      <c r="G32" s="36"/>
      <c r="H32" s="73">
        <v>3.5</v>
      </c>
      <c r="I32" s="73"/>
      <c r="J32" s="73"/>
      <c r="K32" s="5" t="str">
        <f>IFERROR(H32*D7,"-")</f>
        <v>-</v>
      </c>
      <c r="L32" s="9" t="str">
        <f t="shared" si="0"/>
        <v/>
      </c>
      <c r="M32" s="5" t="str">
        <f t="shared" si="5"/>
        <v>-</v>
      </c>
      <c r="N32" s="15" t="str">
        <f t="shared" si="6"/>
        <v/>
      </c>
    </row>
    <row r="33" spans="1:14" x14ac:dyDescent="0.3">
      <c r="A33" s="35" t="s">
        <v>21</v>
      </c>
      <c r="B33" s="36"/>
      <c r="C33" s="36"/>
      <c r="D33" s="36"/>
      <c r="E33" s="36"/>
      <c r="F33" s="36"/>
      <c r="G33" s="36"/>
      <c r="H33" s="73">
        <v>0.56999999999999995</v>
      </c>
      <c r="I33" s="73"/>
      <c r="J33" s="73"/>
      <c r="K33" s="5" t="str">
        <f>IFERROR(H33*D7,"-")</f>
        <v>-</v>
      </c>
      <c r="L33" s="9" t="str">
        <f t="shared" si="0"/>
        <v/>
      </c>
      <c r="M33" s="5" t="str">
        <f t="shared" si="5"/>
        <v>-</v>
      </c>
      <c r="N33" s="15" t="str">
        <f t="shared" si="6"/>
        <v/>
      </c>
    </row>
    <row r="34" spans="1:14" x14ac:dyDescent="0.3">
      <c r="A34" s="35" t="s">
        <v>22</v>
      </c>
      <c r="B34" s="36"/>
      <c r="C34" s="36"/>
      <c r="D34" s="36"/>
      <c r="E34" s="36"/>
      <c r="F34" s="36"/>
      <c r="G34" s="36"/>
      <c r="H34" s="73">
        <v>0.95</v>
      </c>
      <c r="I34" s="73"/>
      <c r="J34" s="73"/>
      <c r="K34" s="5" t="str">
        <f>IFERROR(H34*D7,"-")</f>
        <v>-</v>
      </c>
      <c r="L34" s="9" t="str">
        <f t="shared" si="0"/>
        <v/>
      </c>
      <c r="M34" s="5" t="str">
        <f t="shared" si="5"/>
        <v>-</v>
      </c>
      <c r="N34" s="15" t="str">
        <f t="shared" si="6"/>
        <v/>
      </c>
    </row>
    <row r="35" spans="1:14" ht="15" thickBot="1" x14ac:dyDescent="0.35">
      <c r="A35" s="77" t="s">
        <v>23</v>
      </c>
      <c r="B35" s="78"/>
      <c r="C35" s="78"/>
      <c r="D35" s="78"/>
      <c r="E35" s="78"/>
      <c r="F35" s="78"/>
      <c r="G35" s="78"/>
      <c r="H35" s="79">
        <v>50</v>
      </c>
      <c r="I35" s="79"/>
      <c r="J35" s="79"/>
      <c r="K35" s="8" t="str">
        <f>IFERROR(H35*D7,"-")</f>
        <v>-</v>
      </c>
      <c r="L35" s="14" t="str">
        <f t="shared" si="0"/>
        <v/>
      </c>
      <c r="M35" s="8" t="str">
        <f t="shared" si="5"/>
        <v>-</v>
      </c>
      <c r="N35" s="12" t="str">
        <f t="shared" si="6"/>
        <v/>
      </c>
    </row>
    <row r="36" spans="1:14" x14ac:dyDescent="0.3">
      <c r="A36" s="84"/>
      <c r="B36" s="84"/>
      <c r="C36" s="84"/>
      <c r="D36" s="84"/>
      <c r="E36" s="84"/>
      <c r="F36" s="84"/>
      <c r="G36" s="84"/>
      <c r="H36" s="84"/>
      <c r="I36" s="84"/>
      <c r="J36" s="84"/>
      <c r="K36" s="6"/>
      <c r="L36" s="6"/>
      <c r="M36" s="6"/>
      <c r="N36" s="6"/>
    </row>
    <row r="37" spans="1:14" x14ac:dyDescent="0.3">
      <c r="A37" s="84"/>
      <c r="B37" s="84"/>
      <c r="C37" s="84"/>
      <c r="D37" s="84"/>
      <c r="E37" s="84"/>
      <c r="F37" s="84"/>
      <c r="G37" s="84"/>
      <c r="H37" s="84"/>
      <c r="I37" s="84"/>
      <c r="J37" s="84"/>
      <c r="K37" s="6"/>
      <c r="L37" s="6"/>
      <c r="M37" s="6"/>
      <c r="N37" s="6"/>
    </row>
    <row r="38" spans="1:14" ht="15" thickBot="1" x14ac:dyDescent="0.35">
      <c r="A38" s="84"/>
      <c r="B38" s="84"/>
      <c r="C38" s="84"/>
      <c r="D38" s="84"/>
      <c r="E38" s="84"/>
      <c r="F38" s="84"/>
      <c r="G38" s="84"/>
      <c r="H38" s="84"/>
      <c r="I38" s="84"/>
      <c r="J38" s="84"/>
      <c r="K38" s="6"/>
      <c r="L38" s="6"/>
      <c r="M38" s="6"/>
      <c r="N38" s="6"/>
    </row>
    <row r="39" spans="1:14" ht="26.25" customHeight="1" x14ac:dyDescent="0.3">
      <c r="A39" s="80" t="s">
        <v>26</v>
      </c>
      <c r="B39" s="81"/>
      <c r="C39" s="81"/>
      <c r="D39" s="81"/>
      <c r="E39" s="81"/>
      <c r="F39" s="81"/>
      <c r="G39" s="81"/>
      <c r="H39" s="81"/>
      <c r="I39" s="81"/>
      <c r="J39" s="81"/>
      <c r="K39" s="81"/>
      <c r="L39" s="81"/>
      <c r="M39" s="81"/>
      <c r="N39" s="81"/>
    </row>
    <row r="40" spans="1:14" ht="216" customHeight="1" thickBot="1" x14ac:dyDescent="0.35">
      <c r="A40" s="82" t="s">
        <v>34</v>
      </c>
      <c r="B40" s="83"/>
      <c r="C40" s="83"/>
      <c r="D40" s="83"/>
      <c r="E40" s="83"/>
      <c r="F40" s="83"/>
      <c r="G40" s="83"/>
      <c r="H40" s="83"/>
      <c r="I40" s="83"/>
      <c r="J40" s="83"/>
      <c r="K40" s="83"/>
      <c r="L40" s="83"/>
      <c r="M40" s="83"/>
      <c r="N40" s="83"/>
    </row>
    <row r="41" spans="1:14" x14ac:dyDescent="0.3">
      <c r="A41" s="4"/>
      <c r="B41" s="4"/>
      <c r="C41" s="4"/>
      <c r="D41" s="4"/>
      <c r="E41" s="4"/>
      <c r="F41" s="4"/>
      <c r="G41" s="4"/>
      <c r="H41" s="4"/>
      <c r="I41" s="4"/>
      <c r="J41" s="4"/>
      <c r="K41" s="4"/>
      <c r="L41" s="4"/>
      <c r="M41" s="4"/>
      <c r="N41" s="4"/>
    </row>
    <row r="42" spans="1:14" x14ac:dyDescent="0.3">
      <c r="A42" s="4"/>
      <c r="B42" s="4"/>
      <c r="C42" s="4"/>
      <c r="D42" s="4"/>
      <c r="E42" s="4"/>
      <c r="F42" s="4"/>
      <c r="G42" s="4"/>
      <c r="H42" s="4"/>
      <c r="I42" s="4"/>
      <c r="J42" s="4"/>
      <c r="K42" s="4"/>
      <c r="L42" s="4"/>
      <c r="M42" s="4"/>
      <c r="N42" s="4"/>
    </row>
    <row r="43" spans="1:14" x14ac:dyDescent="0.3">
      <c r="A43" s="4"/>
      <c r="B43" s="4"/>
      <c r="C43" s="4"/>
      <c r="D43" s="4"/>
      <c r="E43" s="4"/>
      <c r="F43" s="4"/>
      <c r="G43" s="4"/>
      <c r="H43" s="4"/>
      <c r="I43" s="4"/>
      <c r="J43" s="4"/>
      <c r="K43" s="4"/>
      <c r="L43" s="4"/>
      <c r="M43" s="4"/>
      <c r="N43" s="4"/>
    </row>
    <row r="44" spans="1:14" x14ac:dyDescent="0.3">
      <c r="A44" s="4"/>
      <c r="B44" s="4"/>
      <c r="C44" s="4"/>
      <c r="D44" s="4"/>
      <c r="E44" s="4"/>
      <c r="F44" s="4"/>
      <c r="G44" s="4"/>
      <c r="H44" s="4"/>
      <c r="I44" s="4"/>
      <c r="J44" s="4"/>
      <c r="K44" s="4"/>
      <c r="L44" s="4"/>
      <c r="M44" s="4"/>
      <c r="N44" s="4"/>
    </row>
  </sheetData>
  <sheetProtection algorithmName="SHA-512" hashValue="dodFOp/nsR8ybmWZ+bK5b7cXSmrHgy7tiKs/+0/xdQKeRAixVKgf9aL8th3qEkOishy2rb2M5Wtbjf8aXRdQNQ==" saltValue="EjgUdBMzs1bH7R+mBX65LQ==" spinCount="100000" sheet="1" objects="1" scenarios="1"/>
  <mergeCells count="59">
    <mergeCell ref="A35:G35"/>
    <mergeCell ref="H35:J35"/>
    <mergeCell ref="A39:N39"/>
    <mergeCell ref="A40:N40"/>
    <mergeCell ref="A36:G36"/>
    <mergeCell ref="H36:J36"/>
    <mergeCell ref="A37:G37"/>
    <mergeCell ref="H37:J37"/>
    <mergeCell ref="A38:G38"/>
    <mergeCell ref="H38:J38"/>
    <mergeCell ref="A32:G32"/>
    <mergeCell ref="H32:J32"/>
    <mergeCell ref="A33:G33"/>
    <mergeCell ref="H33:J33"/>
    <mergeCell ref="A34:G34"/>
    <mergeCell ref="H34:J34"/>
    <mergeCell ref="A29:G29"/>
    <mergeCell ref="H29:J29"/>
    <mergeCell ref="A30:G30"/>
    <mergeCell ref="H30:J30"/>
    <mergeCell ref="A31:G31"/>
    <mergeCell ref="H31:J31"/>
    <mergeCell ref="A26:G26"/>
    <mergeCell ref="H26:J26"/>
    <mergeCell ref="A27:G27"/>
    <mergeCell ref="H27:J27"/>
    <mergeCell ref="A28:N28"/>
    <mergeCell ref="A23:G23"/>
    <mergeCell ref="H23:J23"/>
    <mergeCell ref="A24:G24"/>
    <mergeCell ref="H24:J24"/>
    <mergeCell ref="A25:N25"/>
    <mergeCell ref="A6:C6"/>
    <mergeCell ref="D6:N6"/>
    <mergeCell ref="A7:C7"/>
    <mergeCell ref="D7:N7"/>
    <mergeCell ref="A22:N22"/>
    <mergeCell ref="A21:G21"/>
    <mergeCell ref="H21:J21"/>
    <mergeCell ref="D8:N8"/>
    <mergeCell ref="D9:N9"/>
    <mergeCell ref="D10:N10"/>
    <mergeCell ref="A18:G18"/>
    <mergeCell ref="H18:J18"/>
    <mergeCell ref="A8:C14"/>
    <mergeCell ref="D11:N11"/>
    <mergeCell ref="D12:N12"/>
    <mergeCell ref="D14:N14"/>
    <mergeCell ref="A16:N16"/>
    <mergeCell ref="D13:N13"/>
    <mergeCell ref="A19:N19"/>
    <mergeCell ref="A20:G20"/>
    <mergeCell ref="H20:J20"/>
    <mergeCell ref="A1:N1"/>
    <mergeCell ref="A2:N2"/>
    <mergeCell ref="A4:C4"/>
    <mergeCell ref="D4:N4"/>
    <mergeCell ref="A5:C5"/>
    <mergeCell ref="D5:N5"/>
  </mergeCells>
  <dataValidations count="1">
    <dataValidation type="list" showInputMessage="1" showErrorMessage="1" sqref="D5:N5" xr:uid="{396A11DA-E06A-44CA-B769-02048A3AD233}">
      <formula1>$O$3:$O$10</formula1>
    </dataValidation>
  </dataValidations>
  <printOptions horizontalCentered="1" verticalCentered="1"/>
  <pageMargins left="0.25" right="0.25" top="0.75" bottom="0.75" header="0.3" footer="0.3"/>
  <pageSetup scale="83" orientation="portrait" r:id="rId1"/>
  <headerFooter>
    <oddHeader>&amp;C&amp;"-,Bold"&amp;12RFP 19-0020, Court Reporting Services
Attachment E - Price Sheet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0814ECBFB2E724F865A6144F6D584DD" ma:contentTypeVersion="7" ma:contentTypeDescription="Create a new document." ma:contentTypeScope="" ma:versionID="986d62a6532ca2b4e56808c641b279b4">
  <xsd:schema xmlns:xsd="http://www.w3.org/2001/XMLSchema" xmlns:xs="http://www.w3.org/2001/XMLSchema" xmlns:p="http://schemas.microsoft.com/office/2006/metadata/properties" xmlns:ns2="e91a2bdd-6369-4997-81c8-9f008a886dab" targetNamespace="http://schemas.microsoft.com/office/2006/metadata/properties" ma:root="true" ma:fieldsID="f65c291dce336c697a96d3d517366d0f" ns2:_="">
    <xsd:import namespace="e91a2bdd-6369-4997-81c8-9f008a886d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1a2bdd-6369-4997-81c8-9f008a886d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6E95C3-6110-422D-8418-B192757AB3F5}">
  <ds:schemaRefs>
    <ds:schemaRef ds:uri="http://schemas.microsoft.com/sharepoint/v3/contenttype/forms"/>
  </ds:schemaRefs>
</ds:datastoreItem>
</file>

<file path=customXml/itemProps2.xml><?xml version="1.0" encoding="utf-8"?>
<ds:datastoreItem xmlns:ds="http://schemas.openxmlformats.org/officeDocument/2006/customXml" ds:itemID="{93D1B272-CB6A-4719-82B8-3B782AAE26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1a2bdd-6369-4997-81c8-9f008a886d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8B50B8-A1A2-420D-86A3-AF59A1F2AE2C}">
  <ds:schemaRefs>
    <ds:schemaRef ds:uri="http://purl.org/dc/elements/1.1/"/>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schemas.microsoft.com/office/infopath/2007/PartnerControls"/>
    <ds:schemaRef ds:uri="e91a2bdd-6369-4997-81c8-9f008a886da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Sheet</vt:lpstr>
    </vt:vector>
  </TitlesOfParts>
  <Manager/>
  <Company>Citizens Property Insurance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Citizens Property Insurance Corp</dc:creator>
  <cp:keywords/>
  <dc:description/>
  <cp:lastModifiedBy>Jamie Hann</cp:lastModifiedBy>
  <cp:revision/>
  <dcterms:created xsi:type="dcterms:W3CDTF">2019-10-27T01:42:30Z</dcterms:created>
  <dcterms:modified xsi:type="dcterms:W3CDTF">2025-06-06T14:15:23Z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0x010100C0814ECBFB2E724F865A6144F6D584DD</vt:lpwstr>
  </property>
</Properties>
</file>